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68" windowWidth="24888" windowHeight="15168"/>
  </bookViews>
  <sheets>
    <sheet name="DE LOT 2" sheetId="7" r:id="rId1"/>
  </sheets>
  <definedNames>
    <definedName name="_xlnm.Print_Titles" localSheetId="0">'DE LOT 2'!$1:$1</definedName>
    <definedName name="_xlnm.Print_Area" localSheetId="0">'DE LOT 2'!$A$1:$F$46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2" i="7" l="1"/>
  <c r="F39" i="7"/>
  <c r="F33" i="7"/>
  <c r="F25" i="7"/>
  <c r="F9" i="7"/>
  <c r="F6" i="7"/>
  <c r="F35" i="7"/>
  <c r="F36" i="7"/>
  <c r="F37" i="7"/>
  <c r="F38" i="7"/>
  <c r="F5" i="7"/>
  <c r="F8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7" i="7"/>
  <c r="F28" i="7"/>
  <c r="F29" i="7"/>
  <c r="F30" i="7"/>
  <c r="F31" i="7"/>
  <c r="F32" i="7"/>
  <c r="F43" i="7"/>
  <c r="F44" i="7"/>
</calcChain>
</file>

<file path=xl/sharedStrings.xml><?xml version="1.0" encoding="utf-8"?>
<sst xmlns="http://schemas.openxmlformats.org/spreadsheetml/2006/main" count="100" uniqueCount="74">
  <si>
    <t>Prix</t>
  </si>
  <si>
    <t>Designation</t>
  </si>
  <si>
    <t>Unité</t>
  </si>
  <si>
    <t>Quantités</t>
  </si>
  <si>
    <t>Prix unitaire HT</t>
  </si>
  <si>
    <t>Prix Total HT</t>
  </si>
  <si>
    <t>Ferme et unique</t>
  </si>
  <si>
    <t>Route de Paris</t>
  </si>
  <si>
    <t>01 - Généralités</t>
  </si>
  <si>
    <t>Amenée et repliement des installations de chantier</t>
  </si>
  <si>
    <t>FT</t>
  </si>
  <si>
    <t>Mise en place de la signalisation du chantier et entretien</t>
  </si>
  <si>
    <t>01-1 - Travaux préparatoires</t>
  </si>
  <si>
    <t>U</t>
  </si>
  <si>
    <t>M²</t>
  </si>
  <si>
    <t>ML</t>
  </si>
  <si>
    <t>M3</t>
  </si>
  <si>
    <t>TOTAL HT</t>
  </si>
  <si>
    <t>TVA 20%</t>
  </si>
  <si>
    <t>TOTAL TTC</t>
  </si>
  <si>
    <t>L02 - 23</t>
  </si>
  <si>
    <t>L02 - 24</t>
  </si>
  <si>
    <t>L02 - 25</t>
  </si>
  <si>
    <t>03 - Voirie</t>
  </si>
  <si>
    <t>1733- Fourniture et pose de caniveau CC1 en béton pleine masse (U+B)</t>
  </si>
  <si>
    <t>1743- Fourniture et pose de pavés en grès d'Inde 20*20 ou 15*20</t>
  </si>
  <si>
    <t>Bordure de type  P1</t>
  </si>
  <si>
    <t>Bordure de type T2</t>
  </si>
  <si>
    <t>Démontage des bordures existantes et évacuation</t>
  </si>
  <si>
    <t>Extraction de déblais pour terrassement en terrain de toute nature.</t>
  </si>
  <si>
    <t>Fourniture d'enrobé clair sur piste cyclabe</t>
  </si>
  <si>
    <t>T</t>
  </si>
  <si>
    <t>Fourniture et mise en oeuvre de béton bitumineux 0/6 sous trottoir à la main</t>
  </si>
  <si>
    <t>Fourniture et mise en oeuvre de GB 0/20 ou 0/14 à la main</t>
  </si>
  <si>
    <t xml:space="preserve">Fourniture et mise en oeuvre de GNT 0/31,5 </t>
  </si>
  <si>
    <t>4010- Fourniture et mise en place de terre végétale</t>
  </si>
  <si>
    <t>Fourniture et pose d'une bache biodégradable</t>
  </si>
  <si>
    <t>Plantation d'arbustes et de couvre-sols</t>
  </si>
  <si>
    <t>Fourniture et mise en place de structure métalique selon descriptif du CCTP, y compris plantation des plantes grimpantes habillant la structure.</t>
  </si>
  <si>
    <t>L02 - 01</t>
  </si>
  <si>
    <t>L02 - 02</t>
  </si>
  <si>
    <t>L02 - 03</t>
  </si>
  <si>
    <t>L02 - 04</t>
  </si>
  <si>
    <t>L02 - 05</t>
  </si>
  <si>
    <t>L02 - 06</t>
  </si>
  <si>
    <t>L02 - 07</t>
  </si>
  <si>
    <t>L02 - 08</t>
  </si>
  <si>
    <t>L02 - 09</t>
  </si>
  <si>
    <t>L02 - 11</t>
  </si>
  <si>
    <t>L02 - 12</t>
  </si>
  <si>
    <t>L02 - 13</t>
  </si>
  <si>
    <t>04 - Espaces Verts</t>
  </si>
  <si>
    <t>L02 - 14</t>
  </si>
  <si>
    <t>Fourniture et pose de bouche avaloir</t>
  </si>
  <si>
    <t>L02 - 15</t>
  </si>
  <si>
    <t>Fourniture et pose de canalisation de 300mm en PVC CR8</t>
  </si>
  <si>
    <t>05 - Signalisation et finitions</t>
  </si>
  <si>
    <t>L02 - 16</t>
  </si>
  <si>
    <t>L02 - 17</t>
  </si>
  <si>
    <t>L02 - 18</t>
  </si>
  <si>
    <t>L02 - 19</t>
  </si>
  <si>
    <t>L02 - 20</t>
  </si>
  <si>
    <t>L02 - 21</t>
  </si>
  <si>
    <t>L02 - 22</t>
  </si>
  <si>
    <t>Fourniture et installation des panneaux nécessaire au projet (plateau ralentisseur, piste cyclable, passages piétons)</t>
  </si>
  <si>
    <t>Fourniture et pose de bancs prévus au projet</t>
  </si>
  <si>
    <t>Réalisation de la signalisation horizontale figurant au projet (y compris rampants de plateau, passages piétons, pododactiles, …)</t>
  </si>
  <si>
    <t>Fourniture et installation de potelets boule blanche pour passage piéton PMR</t>
  </si>
  <si>
    <t>Fourniture et mise en place de gabions remplis de cailloux type calcaire foncé</t>
  </si>
  <si>
    <t>L02 - 10.1</t>
  </si>
  <si>
    <t>L02 - 10.2</t>
  </si>
  <si>
    <t>Fourniture et mise en oeuvre de Béton Bitumineux  0/10 mm porphyre cl3 (BBSG 0/10 Cl3) rougissant pour couche de roulement , y compris couche d'accrochage sur 5 cm.</t>
  </si>
  <si>
    <t>Fourniture et mise en oeuvre de Béton Bitumineux  0/10 mm porphyre cl3 (BBSG 0/10 Cl3) noir pour couche de roulement , y compris couche d'accrochage sur 5 cm.</t>
  </si>
  <si>
    <t>complété quant aux prix par l'entrepreneur soussigné
à CHOISY AU BAC , le 13 octobre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</si>
</sst>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\ [$€-40C]_-;\-* #,##0.00\ [$€-40C]_-;_-* &quot;-&quot;??\ [$€-40C]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1">
    <xf numFmtId="0" fontId="0" fillId="0" borderId="0" xfId="0"/>
    <xf numFmtId="49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43" fontId="0" fillId="0" borderId="1" xfId="1" applyFont="1" applyBorder="1" applyAlignment="1">
      <alignment horizontal="right" vertical="top"/>
    </xf>
    <xf numFmtId="43" fontId="0" fillId="0" borderId="0" xfId="1" applyFont="1" applyAlignment="1">
      <alignment horizontal="right"/>
    </xf>
    <xf numFmtId="164" fontId="0" fillId="0" borderId="1" xfId="0" applyNumberFormat="1" applyBorder="1" applyAlignment="1">
      <alignment horizontal="right" vertical="top"/>
    </xf>
    <xf numFmtId="164" fontId="0" fillId="0" borderId="2" xfId="0" applyNumberFormat="1" applyBorder="1" applyAlignment="1">
      <alignment horizontal="right" vertical="top"/>
    </xf>
    <xf numFmtId="164" fontId="0" fillId="0" borderId="0" xfId="0" applyNumberFormat="1" applyAlignment="1">
      <alignment horizontal="right"/>
    </xf>
    <xf numFmtId="49" fontId="5" fillId="0" borderId="1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49" fontId="0" fillId="0" borderId="0" xfId="0" applyNumberFormat="1" applyBorder="1" applyAlignment="1">
      <alignment vertical="top" wrapText="1"/>
    </xf>
    <xf numFmtId="43" fontId="0" fillId="0" borderId="0" xfId="1" applyFont="1" applyBorder="1" applyAlignment="1">
      <alignment horizontal="right" vertical="top"/>
    </xf>
    <xf numFmtId="49" fontId="0" fillId="0" borderId="1" xfId="0" applyNumberFormat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Border="1" applyAlignment="1">
      <alignment horizontal="center" vertical="top"/>
    </xf>
    <xf numFmtId="164" fontId="1" fillId="0" borderId="1" xfId="0" applyNumberFormat="1" applyFont="1" applyBorder="1" applyAlignment="1">
      <alignment horizontal="right"/>
    </xf>
    <xf numFmtId="164" fontId="0" fillId="0" borderId="6" xfId="0" applyNumberFormat="1" applyBorder="1" applyAlignment="1">
      <alignment horizontal="right" vertical="top"/>
    </xf>
    <xf numFmtId="164" fontId="0" fillId="0" borderId="7" xfId="0" applyNumberFormat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/>
    </xf>
    <xf numFmtId="164" fontId="1" fillId="0" borderId="6" xfId="0" applyNumberFormat="1" applyFont="1" applyBorder="1" applyAlignment="1">
      <alignment horizontal="right" vertical="top"/>
    </xf>
    <xf numFmtId="164" fontId="1" fillId="0" borderId="7" xfId="0" applyNumberFormat="1" applyFont="1" applyBorder="1" applyAlignment="1">
      <alignment horizontal="right" vertical="top"/>
    </xf>
    <xf numFmtId="49" fontId="1" fillId="2" borderId="1" xfId="0" applyNumberFormat="1" applyFont="1" applyFill="1" applyBorder="1" applyAlignment="1">
      <alignment horizontal="center"/>
    </xf>
    <xf numFmtId="43" fontId="1" fillId="2" borderId="1" xfId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9" fontId="1" fillId="0" borderId="1" xfId="0" applyNumberFormat="1" applyFont="1" applyBorder="1"/>
    <xf numFmtId="49" fontId="0" fillId="0" borderId="1" xfId="0" applyNumberFormat="1" applyBorder="1"/>
    <xf numFmtId="49" fontId="1" fillId="0" borderId="3" xfId="0" applyNumberFormat="1" applyFont="1" applyBorder="1"/>
    <xf numFmtId="49" fontId="1" fillId="0" borderId="4" xfId="0" applyNumberFormat="1" applyFont="1" applyBorder="1"/>
    <xf numFmtId="49" fontId="1" fillId="0" borderId="5" xfId="0" applyNumberFormat="1" applyFont="1" applyBorder="1"/>
  </cellXfs>
  <cellStyles count="4">
    <cellStyle name="Lien hypertexte" xfId="2" builtinId="8" hidden="1"/>
    <cellStyle name="Lien hypertexte visité" xfId="3" builtinId="9" hidden="1"/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topLeftCell="A19" zoomScale="75" zoomScaleNormal="75" workbookViewId="0">
      <selection activeCell="B46" sqref="B46"/>
    </sheetView>
  </sheetViews>
  <sheetFormatPr baseColWidth="10" defaultRowHeight="14.4" x14ac:dyDescent="0.3"/>
  <cols>
    <col min="1" max="1" width="8.33203125" bestFit="1" customWidth="1"/>
    <col min="2" max="2" width="87.6640625" bestFit="1" customWidth="1"/>
    <col min="3" max="3" width="5.33203125" style="14" bestFit="1" customWidth="1"/>
    <col min="4" max="4" width="15.109375" style="5" customWidth="1"/>
    <col min="5" max="5" width="13.44140625" style="8" bestFit="1" customWidth="1"/>
    <col min="6" max="6" width="16" style="8" customWidth="1"/>
  </cols>
  <sheetData>
    <row r="1" spans="1:6" x14ac:dyDescent="0.3">
      <c r="A1" s="23" t="s">
        <v>0</v>
      </c>
      <c r="B1" s="23" t="s">
        <v>1</v>
      </c>
      <c r="C1" s="23" t="s">
        <v>2</v>
      </c>
      <c r="D1" s="24" t="s">
        <v>3</v>
      </c>
      <c r="E1" s="25" t="s">
        <v>4</v>
      </c>
      <c r="F1" s="25" t="s">
        <v>5</v>
      </c>
    </row>
    <row r="2" spans="1:6" ht="15" x14ac:dyDescent="0.25">
      <c r="A2" s="26" t="s">
        <v>6</v>
      </c>
      <c r="B2" s="27"/>
      <c r="C2" s="27"/>
      <c r="D2" s="27"/>
      <c r="E2" s="27"/>
      <c r="F2" s="27"/>
    </row>
    <row r="3" spans="1:6" ht="15" x14ac:dyDescent="0.25">
      <c r="A3" s="26" t="s">
        <v>7</v>
      </c>
      <c r="B3" s="27"/>
      <c r="C3" s="27"/>
      <c r="D3" s="27"/>
      <c r="E3" s="27"/>
      <c r="F3" s="27"/>
    </row>
    <row r="4" spans="1:6" x14ac:dyDescent="0.3">
      <c r="A4" s="26" t="s">
        <v>8</v>
      </c>
      <c r="B4" s="27"/>
      <c r="C4" s="27"/>
      <c r="D4" s="27"/>
      <c r="E4" s="27"/>
      <c r="F4" s="27"/>
    </row>
    <row r="5" spans="1:6" x14ac:dyDescent="0.3">
      <c r="A5" s="1" t="s">
        <v>39</v>
      </c>
      <c r="B5" s="2" t="s">
        <v>9</v>
      </c>
      <c r="C5" s="13" t="s">
        <v>10</v>
      </c>
      <c r="D5" s="4">
        <v>1</v>
      </c>
      <c r="E5" s="6">
        <v>7200</v>
      </c>
      <c r="F5" s="6">
        <f>D5*E5</f>
        <v>7200</v>
      </c>
    </row>
    <row r="6" spans="1:6" x14ac:dyDescent="0.3">
      <c r="E6" s="20" t="s">
        <v>17</v>
      </c>
      <c r="F6" s="16">
        <f>SUM(F5)</f>
        <v>7200</v>
      </c>
    </row>
    <row r="7" spans="1:6" x14ac:dyDescent="0.3">
      <c r="A7" s="28" t="s">
        <v>12</v>
      </c>
      <c r="B7" s="29"/>
      <c r="C7" s="29"/>
      <c r="D7" s="29"/>
      <c r="E7" s="29"/>
      <c r="F7" s="30"/>
    </row>
    <row r="8" spans="1:6" x14ac:dyDescent="0.3">
      <c r="A8" s="1" t="s">
        <v>40</v>
      </c>
      <c r="B8" s="2" t="s">
        <v>11</v>
      </c>
      <c r="C8" s="13" t="s">
        <v>10</v>
      </c>
      <c r="D8" s="4">
        <v>1</v>
      </c>
      <c r="E8" s="6">
        <v>6600</v>
      </c>
      <c r="F8" s="6">
        <f>D8*E8</f>
        <v>6600</v>
      </c>
    </row>
    <row r="9" spans="1:6" x14ac:dyDescent="0.3">
      <c r="A9" s="1"/>
      <c r="B9" s="2"/>
      <c r="C9" s="13"/>
      <c r="D9" s="4"/>
      <c r="E9" s="20" t="s">
        <v>17</v>
      </c>
      <c r="F9" s="16">
        <f>SUM(F8)</f>
        <v>6600</v>
      </c>
    </row>
    <row r="10" spans="1:6" x14ac:dyDescent="0.3">
      <c r="A10" s="26" t="s">
        <v>23</v>
      </c>
      <c r="B10" s="27"/>
      <c r="C10" s="27"/>
      <c r="D10" s="27"/>
      <c r="E10" s="27"/>
      <c r="F10" s="27"/>
    </row>
    <row r="11" spans="1:6" x14ac:dyDescent="0.3">
      <c r="A11" s="1" t="s">
        <v>41</v>
      </c>
      <c r="B11" s="2" t="s">
        <v>24</v>
      </c>
      <c r="C11" s="13" t="s">
        <v>15</v>
      </c>
      <c r="D11" s="4">
        <v>330</v>
      </c>
      <c r="E11" s="6">
        <v>32.799999999999997</v>
      </c>
      <c r="F11" s="6">
        <f t="shared" ref="F11:F24" si="0">D11*E11</f>
        <v>10823.999999999998</v>
      </c>
    </row>
    <row r="12" spans="1:6" x14ac:dyDescent="0.3">
      <c r="A12" s="1" t="s">
        <v>42</v>
      </c>
      <c r="B12" s="2" t="s">
        <v>25</v>
      </c>
      <c r="C12" s="13" t="s">
        <v>14</v>
      </c>
      <c r="D12" s="4">
        <v>600</v>
      </c>
      <c r="E12" s="6">
        <v>79.5</v>
      </c>
      <c r="F12" s="6">
        <f t="shared" si="0"/>
        <v>47700</v>
      </c>
    </row>
    <row r="13" spans="1:6" ht="15" x14ac:dyDescent="0.25">
      <c r="A13" s="1" t="s">
        <v>43</v>
      </c>
      <c r="B13" s="2" t="s">
        <v>26</v>
      </c>
      <c r="C13" s="13" t="s">
        <v>15</v>
      </c>
      <c r="D13" s="4">
        <v>1100</v>
      </c>
      <c r="E13" s="6">
        <v>19.2</v>
      </c>
      <c r="F13" s="6">
        <f t="shared" si="0"/>
        <v>21120</v>
      </c>
    </row>
    <row r="14" spans="1:6" ht="15" x14ac:dyDescent="0.25">
      <c r="A14" s="1" t="s">
        <v>44</v>
      </c>
      <c r="B14" s="2" t="s">
        <v>27</v>
      </c>
      <c r="C14" s="13" t="s">
        <v>15</v>
      </c>
      <c r="D14" s="4">
        <v>430</v>
      </c>
      <c r="E14" s="6">
        <v>26.8</v>
      </c>
      <c r="F14" s="6">
        <f t="shared" si="0"/>
        <v>11524</v>
      </c>
    </row>
    <row r="15" spans="1:6" x14ac:dyDescent="0.3">
      <c r="A15" s="1" t="s">
        <v>45</v>
      </c>
      <c r="B15" s="2" t="s">
        <v>28</v>
      </c>
      <c r="C15" s="13" t="s">
        <v>15</v>
      </c>
      <c r="D15" s="4">
        <v>1250</v>
      </c>
      <c r="E15" s="6">
        <v>1.8</v>
      </c>
      <c r="F15" s="6">
        <f t="shared" si="0"/>
        <v>2250</v>
      </c>
    </row>
    <row r="16" spans="1:6" x14ac:dyDescent="0.3">
      <c r="A16" s="1" t="s">
        <v>46</v>
      </c>
      <c r="B16" s="2" t="s">
        <v>29</v>
      </c>
      <c r="C16" s="13" t="s">
        <v>16</v>
      </c>
      <c r="D16" s="4">
        <v>1000</v>
      </c>
      <c r="E16" s="6">
        <v>24.9</v>
      </c>
      <c r="F16" s="6">
        <f t="shared" si="0"/>
        <v>24900</v>
      </c>
    </row>
    <row r="17" spans="1:6" x14ac:dyDescent="0.3">
      <c r="A17" s="1" t="s">
        <v>47</v>
      </c>
      <c r="B17" s="2" t="s">
        <v>30</v>
      </c>
      <c r="C17" s="13" t="s">
        <v>31</v>
      </c>
      <c r="D17" s="4">
        <v>110</v>
      </c>
      <c r="E17" s="6">
        <v>385</v>
      </c>
      <c r="F17" s="6">
        <f t="shared" si="0"/>
        <v>42350</v>
      </c>
    </row>
    <row r="18" spans="1:6" ht="28.8" x14ac:dyDescent="0.3">
      <c r="A18" s="1" t="s">
        <v>69</v>
      </c>
      <c r="B18" s="2" t="s">
        <v>72</v>
      </c>
      <c r="C18" s="13" t="s">
        <v>31</v>
      </c>
      <c r="D18" s="4">
        <v>70</v>
      </c>
      <c r="E18" s="6">
        <v>158</v>
      </c>
      <c r="F18" s="6">
        <f t="shared" si="0"/>
        <v>11060</v>
      </c>
    </row>
    <row r="19" spans="1:6" ht="28.8" x14ac:dyDescent="0.3">
      <c r="A19" s="1" t="s">
        <v>70</v>
      </c>
      <c r="B19" s="2" t="s">
        <v>71</v>
      </c>
      <c r="C19" s="13" t="s">
        <v>31</v>
      </c>
      <c r="D19" s="4">
        <v>15</v>
      </c>
      <c r="E19" s="6">
        <v>174.2</v>
      </c>
      <c r="F19" s="6">
        <f t="shared" si="0"/>
        <v>2613</v>
      </c>
    </row>
    <row r="20" spans="1:6" x14ac:dyDescent="0.3">
      <c r="A20" s="1" t="s">
        <v>48</v>
      </c>
      <c r="B20" s="2" t="s">
        <v>32</v>
      </c>
      <c r="C20" s="13" t="s">
        <v>31</v>
      </c>
      <c r="D20" s="4">
        <v>120</v>
      </c>
      <c r="E20" s="6">
        <v>158</v>
      </c>
      <c r="F20" s="6">
        <f t="shared" si="0"/>
        <v>18960</v>
      </c>
    </row>
    <row r="21" spans="1:6" x14ac:dyDescent="0.3">
      <c r="A21" s="1" t="s">
        <v>49</v>
      </c>
      <c r="B21" s="2" t="s">
        <v>33</v>
      </c>
      <c r="C21" s="13" t="s">
        <v>31</v>
      </c>
      <c r="D21" s="4">
        <v>110</v>
      </c>
      <c r="E21" s="6">
        <v>130.19999999999999</v>
      </c>
      <c r="F21" s="6">
        <f t="shared" si="0"/>
        <v>14321.999999999998</v>
      </c>
    </row>
    <row r="22" spans="1:6" ht="15" x14ac:dyDescent="0.25">
      <c r="A22" s="1" t="s">
        <v>50</v>
      </c>
      <c r="B22" s="2" t="s">
        <v>34</v>
      </c>
      <c r="C22" s="13" t="s">
        <v>16</v>
      </c>
      <c r="D22" s="4">
        <v>700</v>
      </c>
      <c r="E22" s="7">
        <v>62.55</v>
      </c>
      <c r="F22" s="6">
        <f t="shared" si="0"/>
        <v>43785</v>
      </c>
    </row>
    <row r="23" spans="1:6" x14ac:dyDescent="0.3">
      <c r="A23" s="1" t="s">
        <v>52</v>
      </c>
      <c r="B23" s="2" t="s">
        <v>53</v>
      </c>
      <c r="C23" s="13" t="s">
        <v>13</v>
      </c>
      <c r="D23" s="4">
        <v>2</v>
      </c>
      <c r="E23" s="7">
        <v>595</v>
      </c>
      <c r="F23" s="6">
        <f t="shared" si="0"/>
        <v>1190</v>
      </c>
    </row>
    <row r="24" spans="1:6" x14ac:dyDescent="0.3">
      <c r="A24" s="1" t="s">
        <v>54</v>
      </c>
      <c r="B24" s="2" t="s">
        <v>55</v>
      </c>
      <c r="C24" s="13" t="s">
        <v>15</v>
      </c>
      <c r="D24" s="4">
        <v>12</v>
      </c>
      <c r="E24" s="7">
        <v>195</v>
      </c>
      <c r="F24" s="6">
        <f t="shared" si="0"/>
        <v>2340</v>
      </c>
    </row>
    <row r="25" spans="1:6" x14ac:dyDescent="0.3">
      <c r="A25" s="1"/>
      <c r="B25" s="2"/>
      <c r="C25" s="13"/>
      <c r="D25" s="4"/>
      <c r="E25" s="20" t="s">
        <v>17</v>
      </c>
      <c r="F25" s="16">
        <f>SUM(F11:F24)</f>
        <v>254938</v>
      </c>
    </row>
    <row r="26" spans="1:6" x14ac:dyDescent="0.3">
      <c r="A26" s="26" t="s">
        <v>51</v>
      </c>
      <c r="B26" s="27"/>
      <c r="C26" s="27"/>
      <c r="D26" s="27"/>
      <c r="E26" s="27"/>
      <c r="F26" s="27"/>
    </row>
    <row r="27" spans="1:6" x14ac:dyDescent="0.3">
      <c r="A27" s="1" t="s">
        <v>57</v>
      </c>
      <c r="B27" s="2" t="s">
        <v>35</v>
      </c>
      <c r="C27" s="13" t="s">
        <v>16</v>
      </c>
      <c r="D27" s="4">
        <v>200</v>
      </c>
      <c r="E27" s="6">
        <v>32.6</v>
      </c>
      <c r="F27" s="6">
        <f t="shared" ref="F27:F32" si="1">D27*E27</f>
        <v>6520</v>
      </c>
    </row>
    <row r="28" spans="1:6" x14ac:dyDescent="0.3">
      <c r="A28" s="1" t="s">
        <v>58</v>
      </c>
      <c r="B28" s="2" t="s">
        <v>29</v>
      </c>
      <c r="C28" s="13" t="s">
        <v>16</v>
      </c>
      <c r="D28" s="4">
        <v>200</v>
      </c>
      <c r="E28" s="6">
        <v>24.9</v>
      </c>
      <c r="F28" s="6">
        <f t="shared" si="1"/>
        <v>4980</v>
      </c>
    </row>
    <row r="29" spans="1:6" x14ac:dyDescent="0.3">
      <c r="A29" s="1" t="s">
        <v>59</v>
      </c>
      <c r="B29" s="2" t="s">
        <v>68</v>
      </c>
      <c r="C29" s="13" t="s">
        <v>15</v>
      </c>
      <c r="D29" s="4">
        <v>60</v>
      </c>
      <c r="E29" s="6">
        <v>215</v>
      </c>
      <c r="F29" s="6">
        <f t="shared" si="1"/>
        <v>12900</v>
      </c>
    </row>
    <row r="30" spans="1:6" x14ac:dyDescent="0.3">
      <c r="A30" s="1" t="s">
        <v>60</v>
      </c>
      <c r="B30" s="2" t="s">
        <v>36</v>
      </c>
      <c r="C30" s="13" t="s">
        <v>14</v>
      </c>
      <c r="D30" s="4">
        <v>550</v>
      </c>
      <c r="E30" s="6">
        <v>5.5</v>
      </c>
      <c r="F30" s="6">
        <f t="shared" si="1"/>
        <v>3025</v>
      </c>
    </row>
    <row r="31" spans="1:6" x14ac:dyDescent="0.3">
      <c r="A31" s="1" t="s">
        <v>61</v>
      </c>
      <c r="B31" s="2" t="s">
        <v>37</v>
      </c>
      <c r="C31" s="13" t="s">
        <v>14</v>
      </c>
      <c r="D31" s="4">
        <v>450</v>
      </c>
      <c r="E31" s="6">
        <v>6.5</v>
      </c>
      <c r="F31" s="6">
        <f t="shared" si="1"/>
        <v>2925</v>
      </c>
    </row>
    <row r="32" spans="1:6" ht="28.8" x14ac:dyDescent="0.3">
      <c r="A32" s="1" t="s">
        <v>62</v>
      </c>
      <c r="B32" s="2" t="s">
        <v>38</v>
      </c>
      <c r="C32" s="13" t="s">
        <v>10</v>
      </c>
      <c r="D32" s="4">
        <v>1</v>
      </c>
      <c r="E32" s="7">
        <v>43672</v>
      </c>
      <c r="F32" s="6">
        <f t="shared" si="1"/>
        <v>43672</v>
      </c>
    </row>
    <row r="33" spans="1:6" x14ac:dyDescent="0.3">
      <c r="E33" s="20" t="s">
        <v>17</v>
      </c>
      <c r="F33" s="16">
        <f>SUM(F27:F32)</f>
        <v>74022</v>
      </c>
    </row>
    <row r="34" spans="1:6" x14ac:dyDescent="0.3">
      <c r="A34" s="26" t="s">
        <v>56</v>
      </c>
      <c r="B34" s="27"/>
      <c r="C34" s="27"/>
      <c r="D34" s="27"/>
      <c r="E34" s="27"/>
      <c r="F34" s="27"/>
    </row>
    <row r="35" spans="1:6" ht="28.8" x14ac:dyDescent="0.3">
      <c r="A35" s="9" t="s">
        <v>63</v>
      </c>
      <c r="B35" s="2" t="s">
        <v>66</v>
      </c>
      <c r="C35" s="13" t="s">
        <v>10</v>
      </c>
      <c r="D35" s="4">
        <v>1</v>
      </c>
      <c r="E35" s="6">
        <v>540</v>
      </c>
      <c r="F35" s="6">
        <f t="shared" ref="F35:F38" si="2">D35*E35</f>
        <v>540</v>
      </c>
    </row>
    <row r="36" spans="1:6" ht="28.8" x14ac:dyDescent="0.3">
      <c r="A36" s="9" t="s">
        <v>20</v>
      </c>
      <c r="B36" s="2" t="s">
        <v>64</v>
      </c>
      <c r="C36" s="13" t="s">
        <v>10</v>
      </c>
      <c r="D36" s="4">
        <v>1</v>
      </c>
      <c r="E36" s="6">
        <v>1680</v>
      </c>
      <c r="F36" s="6">
        <f t="shared" si="2"/>
        <v>1680</v>
      </c>
    </row>
    <row r="37" spans="1:6" x14ac:dyDescent="0.3">
      <c r="A37" s="9" t="s">
        <v>21</v>
      </c>
      <c r="B37" s="2" t="s">
        <v>65</v>
      </c>
      <c r="C37" s="13" t="s">
        <v>13</v>
      </c>
      <c r="D37" s="4">
        <v>7</v>
      </c>
      <c r="E37" s="6">
        <v>594</v>
      </c>
      <c r="F37" s="6">
        <f t="shared" si="2"/>
        <v>4158</v>
      </c>
    </row>
    <row r="38" spans="1:6" x14ac:dyDescent="0.3">
      <c r="A38" s="9" t="s">
        <v>22</v>
      </c>
      <c r="B38" s="2" t="s">
        <v>67</v>
      </c>
      <c r="C38" s="13" t="s">
        <v>13</v>
      </c>
      <c r="D38" s="4">
        <v>8</v>
      </c>
      <c r="E38" s="6">
        <v>102</v>
      </c>
      <c r="F38" s="6">
        <f t="shared" si="2"/>
        <v>816</v>
      </c>
    </row>
    <row r="39" spans="1:6" x14ac:dyDescent="0.3">
      <c r="A39" s="10"/>
      <c r="B39" s="11"/>
      <c r="C39" s="15"/>
      <c r="D39" s="12"/>
      <c r="E39" s="20" t="s">
        <v>17</v>
      </c>
      <c r="F39" s="16">
        <f>SUM(F35:F38)</f>
        <v>7194</v>
      </c>
    </row>
    <row r="40" spans="1:6" x14ac:dyDescent="0.3">
      <c r="A40" s="10"/>
      <c r="B40" s="11"/>
      <c r="C40" s="15"/>
      <c r="D40" s="12"/>
      <c r="E40" s="21"/>
      <c r="F40" s="17"/>
    </row>
    <row r="41" spans="1:6" x14ac:dyDescent="0.3">
      <c r="A41" s="10"/>
      <c r="B41" s="11"/>
      <c r="C41" s="15"/>
      <c r="D41" s="12"/>
      <c r="E41" s="22"/>
      <c r="F41" s="18"/>
    </row>
    <row r="42" spans="1:6" x14ac:dyDescent="0.3">
      <c r="A42" s="10"/>
      <c r="B42" s="11"/>
      <c r="C42" s="15"/>
      <c r="D42" s="12"/>
      <c r="E42" s="20" t="s">
        <v>17</v>
      </c>
      <c r="F42" s="19">
        <f>F6+F9+F25+F33++F39</f>
        <v>349954</v>
      </c>
    </row>
    <row r="43" spans="1:6" x14ac:dyDescent="0.3">
      <c r="E43" s="20" t="s">
        <v>18</v>
      </c>
      <c r="F43" s="16">
        <f>F42*0.2</f>
        <v>69990.8</v>
      </c>
    </row>
    <row r="44" spans="1:6" x14ac:dyDescent="0.3">
      <c r="E44" s="20" t="s">
        <v>19</v>
      </c>
      <c r="F44" s="16">
        <f>F42+F43</f>
        <v>419944.8</v>
      </c>
    </row>
    <row r="46" spans="1:6" ht="43.2" x14ac:dyDescent="0.3">
      <c r="B46" s="3" t="s">
        <v>73</v>
      </c>
    </row>
  </sheetData>
  <mergeCells count="7">
    <mergeCell ref="A34:F34"/>
    <mergeCell ref="A2:F2"/>
    <mergeCell ref="A3:F3"/>
    <mergeCell ref="A4:F4"/>
    <mergeCell ref="A7:F7"/>
    <mergeCell ref="A10:F10"/>
    <mergeCell ref="A26:F2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64" fitToHeight="10" orientation="portrait" r:id="rId1"/>
  <headerFooter>
    <oddHeader>&amp;C&amp;"Calibri,Normal"&amp;K000000&amp;F &amp;A</oddHeader>
    <oddFooter>&amp;L&amp;A&amp;CPage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DE LOT 2</vt:lpstr>
      <vt:lpstr>'DE LOT 2'!Impression_des_titres</vt:lpstr>
      <vt:lpstr>'DE LOT 2'!Zone_d_impression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</dc:creator>
  <cp:lastModifiedBy>GAGNERAUD</cp:lastModifiedBy>
  <cp:lastPrinted>2017-10-13T06:44:45Z</cp:lastPrinted>
  <dcterms:created xsi:type="dcterms:W3CDTF">2017-07-28T17:10:44Z</dcterms:created>
  <dcterms:modified xsi:type="dcterms:W3CDTF">2017-10-13T08:05:10Z</dcterms:modified>
</cp:coreProperties>
</file>